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ptownfunding-my.sharepoint.com/personal/steve_hakes_uptownfunding_com/Documents/STEVE's Desktop/0 - Steve's destop/01 - HAKES REALTY/00 - HAKES REALTY/00 - METROPROS/LISTING METRO/WEBSITE/"/>
    </mc:Choice>
  </mc:AlternateContent>
  <xr:revisionPtr revIDLastSave="62" documentId="8_{D381F699-9CB3-48DC-A342-DE5FEA139CD8}" xr6:coauthVersionLast="47" xr6:coauthVersionMax="47" xr10:uidLastSave="{AE2250CF-39FA-4CE7-A23D-17575BC56084}"/>
  <bookViews>
    <workbookView xWindow="28680" yWindow="-120" windowWidth="29040" windowHeight="15840" xr2:uid="{080DFE92-B148-4B81-AFF1-9EC8B44D5C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33" i="1"/>
  <c r="E34" i="1" s="1"/>
  <c r="E35" i="1" s="1"/>
  <c r="E15" i="1"/>
  <c r="E12" i="1"/>
  <c r="D47" i="1"/>
  <c r="D33" i="1"/>
  <c r="D34" i="1" s="1"/>
  <c r="D35" i="1" s="1"/>
  <c r="D15" i="1"/>
  <c r="D12" i="1"/>
  <c r="C47" i="1"/>
  <c r="C33" i="1"/>
  <c r="C34" i="1" s="1"/>
  <c r="C35" i="1" s="1"/>
  <c r="C15" i="1"/>
  <c r="C12" i="1"/>
  <c r="B33" i="1"/>
  <c r="B34" i="1" s="1"/>
  <c r="B47" i="1"/>
  <c r="B12" i="1"/>
  <c r="B15" i="1"/>
  <c r="B17" i="1" s="1"/>
  <c r="E17" i="1" l="1"/>
  <c r="E42" i="1" s="1"/>
  <c r="D17" i="1"/>
  <c r="D42" i="1" s="1"/>
  <c r="C17" i="1"/>
  <c r="C42" i="1" s="1"/>
  <c r="B35" i="1"/>
  <c r="B42" i="1" s="1"/>
</calcChain>
</file>

<file path=xl/sharedStrings.xml><?xml version="1.0" encoding="utf-8"?>
<sst xmlns="http://schemas.openxmlformats.org/spreadsheetml/2006/main" count="47" uniqueCount="47">
  <si>
    <t>SELLER'S ESTIMATED NET PROCEEDS WORKSHEET</t>
  </si>
  <si>
    <t>Estimated Closing Date</t>
  </si>
  <si>
    <t>Annual Property Taxes</t>
  </si>
  <si>
    <t>Estimated Costs</t>
  </si>
  <si>
    <t>ListingMetro Upfront Fee</t>
  </si>
  <si>
    <t>ListingMetro Fee Balance Paid at Closing</t>
  </si>
  <si>
    <t>Percentage of Sale Price</t>
  </si>
  <si>
    <t>Buyer's Broker Compensation</t>
  </si>
  <si>
    <t>Bonus Incentive</t>
  </si>
  <si>
    <t>Total Buyer's Broker Compensation</t>
  </si>
  <si>
    <t>$ Buyer's Broker Comp</t>
  </si>
  <si>
    <t>Contract Sales Price</t>
  </si>
  <si>
    <t>ListingMetro Package Price</t>
  </si>
  <si>
    <t>Offer A</t>
  </si>
  <si>
    <t>Offer B</t>
  </si>
  <si>
    <t>Offer C</t>
  </si>
  <si>
    <t>Offer D</t>
  </si>
  <si>
    <t>HOA Transfer Fee</t>
  </si>
  <si>
    <t>Condo HOA Documents</t>
  </si>
  <si>
    <t>HOA Cert</t>
  </si>
  <si>
    <t>Courier &amp; Express Mail Fees</t>
  </si>
  <si>
    <t xml:space="preserve">Title - Escrow Fee </t>
  </si>
  <si>
    <t>Title - Recording Fees</t>
  </si>
  <si>
    <t>Title - Owner's/Lender's Title Policy</t>
  </si>
  <si>
    <t>Survey Fee</t>
  </si>
  <si>
    <t>Wiring Fees</t>
  </si>
  <si>
    <t>Prorations</t>
  </si>
  <si>
    <t xml:space="preserve">Property Taxes Prorated Days </t>
  </si>
  <si>
    <t>Property Tax $ Prorated for Days owned in the current year to the closing date</t>
  </si>
  <si>
    <t>Interest (Assumptions Only)</t>
  </si>
  <si>
    <t>Maintenance Fees</t>
  </si>
  <si>
    <t>Assessments</t>
  </si>
  <si>
    <t>Rents</t>
  </si>
  <si>
    <t>Mortgage Loan Payoffs</t>
  </si>
  <si>
    <t>After Closing Refunds</t>
  </si>
  <si>
    <t>Estimated Unused Insurance</t>
  </si>
  <si>
    <t>Estimated Escrow Balance from Mortgage</t>
  </si>
  <si>
    <t>Total Estimated Refunds</t>
  </si>
  <si>
    <t>Estimated Net Proceeds from the Sale</t>
  </si>
  <si>
    <t>First day of the current year</t>
  </si>
  <si>
    <t>Closing Date</t>
  </si>
  <si>
    <t>Seller Concession (Buyer closing Costs, Repairs, etc.)</t>
  </si>
  <si>
    <t>Link to calculate the Title Policy Premium Cost</t>
  </si>
  <si>
    <t>NOTE:  Seller may be required to pay some of these costs directly to the service provided before closing, or outside of the closing.</t>
  </si>
  <si>
    <t>Offer Comparison (If Multiple Offers)</t>
  </si>
  <si>
    <t>Title - Tax Certificate Fee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</si>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</sst>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[$$-409]* #,##0.00_);_([$$-409]* \(#,##0.00\);_([$$-409]* &quot;-&quot;??_);_(@_)"/>
    <numFmt numFmtId="167" formatCode="_([$$-409]* #,##0_);_([$$-409]* \(#,##0\);_([$$-409]* &quot;-&quot;??_);_(@_)"/>
    <numFmt numFmtId="170" formatCode="_(&quot;$&quot;* #,##0_);_(&quot;$&quot;* \(#,##0\);_(&quot;$&quot;* &quot;-&quot;??_);_(@_)"/>
    <numFmt numFmtId="172" formatCode="_(* #,##0_);_(* \(#,##0\);_(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u/>
      <sz val="11"/>
      <color theme="1"/>
      <name val="Aptos Narrow"/>
      <scheme val="minor"/>
    </font>
    <font>
      <u val="singleAccounting"/>
      <sz val="11"/>
      <color theme="1"/>
      <name val="Aptos Narrow"/>
      <family val="2"/>
      <scheme val="minor"/>
    </font>
    <font>
      <b/>
      <sz val="18"/>
      <color theme="1"/>
      <name val="Aptos Narrow"/>
      <scheme val="minor"/>
    </font>
    <font>
      <b/>
      <i/>
      <sz val="11"/>
      <color rgb="FFFF0000"/>
      <name val="Aptos Narrow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/>
    <xf numFmtId="0" fontId="4" fillId="0" borderId="4" xfId="0" applyFont="1" applyBorder="1"/>
    <xf numFmtId="165" fontId="0" fillId="0" borderId="5" xfId="0" applyNumberFormat="1" applyBorder="1"/>
    <xf numFmtId="170" fontId="0" fillId="0" borderId="0" xfId="2" applyNumberFormat="1" applyFont="1" applyBorder="1"/>
    <xf numFmtId="170" fontId="0" fillId="0" borderId="5" xfId="2" applyNumberFormat="1" applyFont="1" applyBorder="1"/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4" borderId="4" xfId="0" applyFont="1" applyFill="1" applyBorder="1" applyAlignment="1">
      <alignment horizontal="left"/>
    </xf>
    <xf numFmtId="170" fontId="2" fillId="4" borderId="5" xfId="2" applyNumberFormat="1" applyFont="1" applyFill="1" applyBorder="1"/>
    <xf numFmtId="0" fontId="4" fillId="0" borderId="4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14" fontId="0" fillId="0" borderId="11" xfId="0" applyNumberFormat="1" applyBorder="1"/>
    <xf numFmtId="167" fontId="0" fillId="0" borderId="11" xfId="2" applyNumberFormat="1" applyFont="1" applyBorder="1"/>
    <xf numFmtId="170" fontId="2" fillId="0" borderId="11" xfId="2" applyNumberFormat="1" applyFont="1" applyBorder="1"/>
    <xf numFmtId="167" fontId="2" fillId="2" borderId="11" xfId="0" applyNumberFormat="1" applyFont="1" applyFill="1" applyBorder="1"/>
    <xf numFmtId="167" fontId="0" fillId="0" borderId="11" xfId="0" applyNumberFormat="1" applyBorder="1"/>
    <xf numFmtId="165" fontId="0" fillId="0" borderId="10" xfId="0" applyNumberFormat="1" applyBorder="1"/>
    <xf numFmtId="10" fontId="0" fillId="0" borderId="11" xfId="3" applyNumberFormat="1" applyFont="1" applyBorder="1"/>
    <xf numFmtId="167" fontId="0" fillId="0" borderId="11" xfId="3" applyNumberFormat="1" applyFont="1" applyBorder="1"/>
    <xf numFmtId="170" fontId="0" fillId="0" borderId="11" xfId="2" applyNumberFormat="1" applyFont="1" applyBorder="1"/>
    <xf numFmtId="170" fontId="3" fillId="4" borderId="11" xfId="2" applyNumberFormat="1" applyFont="1" applyFill="1" applyBorder="1"/>
    <xf numFmtId="170" fontId="0" fillId="0" borderId="10" xfId="2" applyNumberFormat="1" applyFont="1" applyBorder="1"/>
    <xf numFmtId="14" fontId="0" fillId="0" borderId="11" xfId="2" applyNumberFormat="1" applyFont="1" applyBorder="1"/>
    <xf numFmtId="172" fontId="0" fillId="0" borderId="11" xfId="1" applyNumberFormat="1" applyFont="1" applyBorder="1"/>
    <xf numFmtId="170" fontId="2" fillId="4" borderId="10" xfId="2" applyNumberFormat="1" applyFont="1" applyFill="1" applyBorder="1"/>
    <xf numFmtId="170" fontId="5" fillId="0" borderId="11" xfId="2" applyNumberFormat="1" applyFont="1" applyBorder="1"/>
    <xf numFmtId="170" fontId="0" fillId="4" borderId="12" xfId="2" applyNumberFormat="1" applyFont="1" applyFill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0" fillId="0" borderId="13" xfId="0" applyBorder="1"/>
    <xf numFmtId="14" fontId="0" fillId="0" borderId="14" xfId="0" applyNumberFormat="1" applyBorder="1"/>
    <xf numFmtId="167" fontId="0" fillId="0" borderId="14" xfId="2" applyNumberFormat="1" applyFont="1" applyBorder="1"/>
    <xf numFmtId="170" fontId="2" fillId="0" borderId="14" xfId="2" applyNumberFormat="1" applyFont="1" applyBorder="1"/>
    <xf numFmtId="0" fontId="2" fillId="2" borderId="13" xfId="0" applyFont="1" applyFill="1" applyBorder="1"/>
    <xf numFmtId="167" fontId="2" fillId="2" borderId="14" xfId="0" applyNumberFormat="1" applyFont="1" applyFill="1" applyBorder="1"/>
    <xf numFmtId="167" fontId="0" fillId="0" borderId="14" xfId="0" applyNumberFormat="1" applyBorder="1"/>
    <xf numFmtId="0" fontId="0" fillId="0" borderId="13" xfId="0" applyBorder="1" applyAlignment="1">
      <alignment horizontal="right"/>
    </xf>
    <xf numFmtId="10" fontId="0" fillId="0" borderId="14" xfId="3" applyNumberFormat="1" applyFont="1" applyBorder="1"/>
    <xf numFmtId="167" fontId="0" fillId="0" borderId="14" xfId="3" applyNumberFormat="1" applyFont="1" applyBorder="1"/>
    <xf numFmtId="170" fontId="0" fillId="0" borderId="14" xfId="2" applyNumberFormat="1" applyFont="1" applyBorder="1"/>
    <xf numFmtId="0" fontId="3" fillId="4" borderId="13" xfId="0" applyFont="1" applyFill="1" applyBorder="1" applyAlignment="1">
      <alignment horizontal="right"/>
    </xf>
    <xf numFmtId="170" fontId="3" fillId="4" borderId="14" xfId="2" applyNumberFormat="1" applyFont="1" applyFill="1" applyBorder="1"/>
    <xf numFmtId="0" fontId="3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13" xfId="0" applyFont="1" applyBorder="1" applyAlignment="1">
      <alignment horizontal="right"/>
    </xf>
    <xf numFmtId="14" fontId="0" fillId="0" borderId="14" xfId="2" applyNumberFormat="1" applyFont="1" applyBorder="1"/>
    <xf numFmtId="172" fontId="0" fillId="0" borderId="14" xfId="1" applyNumberFormat="1" applyFont="1" applyBorder="1"/>
    <xf numFmtId="0" fontId="0" fillId="0" borderId="13" xfId="0" applyBorder="1" applyAlignment="1">
      <alignment horizontal="right" wrapText="1"/>
    </xf>
    <xf numFmtId="170" fontId="5" fillId="0" borderId="14" xfId="2" applyNumberFormat="1" applyFont="1" applyBorder="1"/>
    <xf numFmtId="0" fontId="0" fillId="4" borderId="13" xfId="0" applyFill="1" applyBorder="1" applyAlignment="1">
      <alignment horizontal="left"/>
    </xf>
    <xf numFmtId="170" fontId="0" fillId="4" borderId="14" xfId="2" applyNumberFormat="1" applyFont="1" applyFill="1" applyBorder="1"/>
    <xf numFmtId="0" fontId="8" fillId="0" borderId="13" xfId="4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2720340</xdr:colOff>
      <xdr:row>47</xdr:row>
      <xdr:rowOff>34290</xdr:rowOff>
    </xdr:from>
    <xdr:to>
      <xdr:col>1</xdr:col>
      <xdr:colOff>922020</xdr:colOff>
      <xdr:row>48</xdr:row>
      <xdr:rowOff>889408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DFC20E-3827-1FEE-5F99-7200329A1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0340" y="8549640"/>
          <a:ext cx="1802130" cy="1026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tratecalculator.oldrepublictitle.com/(S(ifd5ifswteajf3dmnmnmct1e)F(mJFqO2bjsj1mq6FUZ2J-QPIadTjb-TU-m-qRSFH-8qoMVrs6mxe9cOKtPl6apTWfj1hq1hojpbo_fF1UccmLz8nJFdso08ookVDi86eQYRRoneasA-VlxSm4P6kw5ixoyO1YEuc8P68i7ZhAq3TH8jCTA5DpXVQYwYHeXle-X6Q1))/RateCalc.aspx?CallingApp=PUBLIC&amp;Location=42&amp;embed=FALSE&amp;HideState=FALSE&amp;Agen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8978-0E81-4890-9E11-596FE23DABCC}">
  <sheetPr>
    <pageSetUpPr fitToPage="1"/>
  </sheetPr>
  <dimension ref="A1:E51"/>
  <sheetViews>
    <sheetView tabSelected="1" topLeftCell="A30" workbookViewId="0">
      <selection activeCell="I45" sqref="I45"/>
    </sheetView>
  </sheetViews>
  <sheetFormatPr defaultRowHeight="13.8"/>
  <cols>
    <col min="1" max="1" width="47.19921875" customWidth="1"/>
    <col min="2" max="5" width="12.09765625" bestFit="1" customWidth="1"/>
  </cols>
  <sheetData>
    <row r="1" spans="1:5" ht="22.8">
      <c r="A1" s="3" t="s">
        <v>0</v>
      </c>
      <c r="B1" s="4"/>
      <c r="C1" s="4"/>
      <c r="D1" s="4"/>
      <c r="E1" s="5"/>
    </row>
    <row r="2" spans="1:5" ht="14.4" thickBot="1">
      <c r="A2" s="6"/>
      <c r="B2" s="7"/>
      <c r="C2" s="7"/>
      <c r="D2" s="7"/>
      <c r="E2" s="8"/>
    </row>
    <row r="3" spans="1:5" s="1" customFormat="1">
      <c r="A3" s="40" t="s">
        <v>44</v>
      </c>
      <c r="B3" s="22" t="s">
        <v>13</v>
      </c>
      <c r="C3" s="22" t="s">
        <v>14</v>
      </c>
      <c r="D3" s="22" t="s">
        <v>15</v>
      </c>
      <c r="E3" s="41" t="s">
        <v>16</v>
      </c>
    </row>
    <row r="4" spans="1:5">
      <c r="A4" s="6"/>
      <c r="B4" s="23"/>
      <c r="C4" s="23"/>
      <c r="D4" s="23"/>
      <c r="E4" s="8"/>
    </row>
    <row r="5" spans="1:5">
      <c r="A5" s="42" t="s">
        <v>1</v>
      </c>
      <c r="B5" s="24">
        <v>45536</v>
      </c>
      <c r="C5" s="24">
        <v>45545</v>
      </c>
      <c r="D5" s="24">
        <v>45565</v>
      </c>
      <c r="E5" s="43">
        <v>45580</v>
      </c>
    </row>
    <row r="6" spans="1:5">
      <c r="A6" s="42" t="s">
        <v>2</v>
      </c>
      <c r="B6" s="25">
        <v>5000</v>
      </c>
      <c r="C6" s="25">
        <v>5000</v>
      </c>
      <c r="D6" s="25">
        <v>5000</v>
      </c>
      <c r="E6" s="44">
        <v>5000</v>
      </c>
    </row>
    <row r="7" spans="1:5">
      <c r="A7" s="40" t="s">
        <v>11</v>
      </c>
      <c r="B7" s="26">
        <v>500000</v>
      </c>
      <c r="C7" s="26">
        <v>505000</v>
      </c>
      <c r="D7" s="26">
        <v>475000</v>
      </c>
      <c r="E7" s="45">
        <v>525000</v>
      </c>
    </row>
    <row r="8" spans="1:5">
      <c r="A8" s="6"/>
      <c r="B8" s="23"/>
      <c r="C8" s="23"/>
      <c r="D8" s="23"/>
      <c r="E8" s="8"/>
    </row>
    <row r="9" spans="1:5">
      <c r="A9" s="10" t="s">
        <v>3</v>
      </c>
      <c r="B9" s="23"/>
      <c r="C9" s="23"/>
      <c r="D9" s="23"/>
      <c r="E9" s="8"/>
    </row>
    <row r="10" spans="1:5">
      <c r="A10" s="46" t="s">
        <v>12</v>
      </c>
      <c r="B10" s="27">
        <v>4599</v>
      </c>
      <c r="C10" s="27">
        <v>4599</v>
      </c>
      <c r="D10" s="27">
        <v>4599</v>
      </c>
      <c r="E10" s="47">
        <v>4599</v>
      </c>
    </row>
    <row r="11" spans="1:5">
      <c r="A11" s="42" t="s">
        <v>4</v>
      </c>
      <c r="B11" s="28">
        <v>699</v>
      </c>
      <c r="C11" s="28">
        <v>699</v>
      </c>
      <c r="D11" s="28">
        <v>699</v>
      </c>
      <c r="E11" s="48">
        <v>699</v>
      </c>
    </row>
    <row r="12" spans="1:5">
      <c r="A12" s="42" t="s">
        <v>5</v>
      </c>
      <c r="B12" s="28">
        <f>B10-B11</f>
        <v>3900</v>
      </c>
      <c r="C12" s="28">
        <f>C10-C11</f>
        <v>3900</v>
      </c>
      <c r="D12" s="28">
        <f>D10-D11</f>
        <v>3900</v>
      </c>
      <c r="E12" s="48">
        <f>E10-E11</f>
        <v>3900</v>
      </c>
    </row>
    <row r="13" spans="1:5">
      <c r="A13" s="9" t="s">
        <v>7</v>
      </c>
      <c r="B13" s="29"/>
      <c r="C13" s="29"/>
      <c r="D13" s="29"/>
      <c r="E13" s="11"/>
    </row>
    <row r="14" spans="1:5">
      <c r="A14" s="49" t="s">
        <v>6</v>
      </c>
      <c r="B14" s="30">
        <v>0.03</v>
      </c>
      <c r="C14" s="30">
        <v>2.5000000000000001E-2</v>
      </c>
      <c r="D14" s="30">
        <v>3.5000000000000003E-2</v>
      </c>
      <c r="E14" s="50">
        <v>0.04</v>
      </c>
    </row>
    <row r="15" spans="1:5">
      <c r="A15" s="49" t="s">
        <v>10</v>
      </c>
      <c r="B15" s="31">
        <f>B14*B7</f>
        <v>15000</v>
      </c>
      <c r="C15" s="31">
        <f>C14*C7</f>
        <v>12625</v>
      </c>
      <c r="D15" s="31">
        <f>D14*D7</f>
        <v>16625</v>
      </c>
      <c r="E15" s="51">
        <f>E14*E7</f>
        <v>21000</v>
      </c>
    </row>
    <row r="16" spans="1:5">
      <c r="A16" s="49" t="s">
        <v>8</v>
      </c>
      <c r="B16" s="32">
        <v>0</v>
      </c>
      <c r="C16" s="32">
        <v>0</v>
      </c>
      <c r="D16" s="32">
        <v>0</v>
      </c>
      <c r="E16" s="52">
        <v>0</v>
      </c>
    </row>
    <row r="17" spans="1:5" s="1" customFormat="1">
      <c r="A17" s="53" t="s">
        <v>9</v>
      </c>
      <c r="B17" s="33">
        <f>SUM(B15:B16)</f>
        <v>15000</v>
      </c>
      <c r="C17" s="33">
        <f>SUM(C15:C16)</f>
        <v>12625</v>
      </c>
      <c r="D17" s="33">
        <f>SUM(D15:D16)</f>
        <v>16625</v>
      </c>
      <c r="E17" s="54">
        <f>SUM(E15:E16)</f>
        <v>21000</v>
      </c>
    </row>
    <row r="18" spans="1:5" s="1" customFormat="1">
      <c r="A18" s="55" t="s">
        <v>41</v>
      </c>
      <c r="B18" s="26"/>
      <c r="C18" s="26"/>
      <c r="D18" s="26"/>
      <c r="E18" s="45"/>
    </row>
    <row r="19" spans="1:5">
      <c r="A19" s="56" t="s">
        <v>17</v>
      </c>
      <c r="B19" s="32">
        <v>125</v>
      </c>
      <c r="C19" s="32">
        <v>125</v>
      </c>
      <c r="D19" s="32">
        <v>125</v>
      </c>
      <c r="E19" s="52">
        <v>125</v>
      </c>
    </row>
    <row r="20" spans="1:5">
      <c r="A20" s="56" t="s">
        <v>18</v>
      </c>
      <c r="B20" s="32">
        <v>750</v>
      </c>
      <c r="C20" s="32">
        <v>750</v>
      </c>
      <c r="D20" s="32">
        <v>750</v>
      </c>
      <c r="E20" s="52">
        <v>750</v>
      </c>
    </row>
    <row r="21" spans="1:5">
      <c r="A21" s="56" t="s">
        <v>19</v>
      </c>
      <c r="B21" s="32">
        <v>125</v>
      </c>
      <c r="C21" s="32">
        <v>125</v>
      </c>
      <c r="D21" s="32">
        <v>125</v>
      </c>
      <c r="E21" s="52">
        <v>125</v>
      </c>
    </row>
    <row r="22" spans="1:5">
      <c r="A22" s="56" t="s">
        <v>20</v>
      </c>
      <c r="B22" s="32">
        <v>25</v>
      </c>
      <c r="C22" s="32">
        <v>25</v>
      </c>
      <c r="D22" s="32">
        <v>25</v>
      </c>
      <c r="E22" s="52">
        <v>25</v>
      </c>
    </row>
    <row r="23" spans="1:5">
      <c r="A23" s="56" t="s">
        <v>21</v>
      </c>
      <c r="B23" s="32">
        <v>450</v>
      </c>
      <c r="C23" s="32">
        <v>450</v>
      </c>
      <c r="D23" s="32">
        <v>450</v>
      </c>
      <c r="E23" s="52">
        <v>450</v>
      </c>
    </row>
    <row r="24" spans="1:5">
      <c r="A24" s="56" t="s">
        <v>22</v>
      </c>
      <c r="B24" s="32">
        <v>100</v>
      </c>
      <c r="C24" s="32">
        <v>100</v>
      </c>
      <c r="D24" s="32">
        <v>100</v>
      </c>
      <c r="E24" s="52">
        <v>100</v>
      </c>
    </row>
    <row r="25" spans="1:5">
      <c r="A25" s="56" t="s">
        <v>45</v>
      </c>
      <c r="B25" s="32">
        <v>75</v>
      </c>
      <c r="C25" s="32">
        <v>75</v>
      </c>
      <c r="D25" s="32">
        <v>75</v>
      </c>
      <c r="E25" s="52">
        <v>75</v>
      </c>
    </row>
    <row r="26" spans="1:5">
      <c r="A26" s="56" t="s">
        <v>23</v>
      </c>
      <c r="B26" s="32">
        <v>3000</v>
      </c>
      <c r="C26" s="32">
        <v>3000</v>
      </c>
      <c r="D26" s="32">
        <v>3000</v>
      </c>
      <c r="E26" s="52">
        <v>3000</v>
      </c>
    </row>
    <row r="27" spans="1:5">
      <c r="A27" s="64" t="s">
        <v>42</v>
      </c>
      <c r="B27" s="32"/>
      <c r="C27" s="32"/>
      <c r="D27" s="32"/>
      <c r="E27" s="52"/>
    </row>
    <row r="28" spans="1:5">
      <c r="A28" s="56" t="s">
        <v>46</v>
      </c>
      <c r="B28" s="32"/>
      <c r="C28" s="32"/>
      <c r="D28" s="32"/>
      <c r="E28" s="52"/>
    </row>
    <row r="29" spans="1:5">
      <c r="A29" s="56" t="s">
        <v>24</v>
      </c>
      <c r="B29" s="32">
        <v>500</v>
      </c>
      <c r="C29" s="32">
        <v>500</v>
      </c>
      <c r="D29" s="32">
        <v>500</v>
      </c>
      <c r="E29" s="52">
        <v>500</v>
      </c>
    </row>
    <row r="30" spans="1:5">
      <c r="A30" s="56" t="s">
        <v>25</v>
      </c>
      <c r="B30" s="32">
        <v>25</v>
      </c>
      <c r="C30" s="32">
        <v>25</v>
      </c>
      <c r="D30" s="32">
        <v>25</v>
      </c>
      <c r="E30" s="52">
        <v>25</v>
      </c>
    </row>
    <row r="31" spans="1:5" ht="16.8" customHeight="1">
      <c r="A31" s="14" t="s">
        <v>26</v>
      </c>
      <c r="B31" s="34"/>
      <c r="C31" s="34"/>
      <c r="D31" s="34"/>
      <c r="E31" s="13"/>
    </row>
    <row r="32" spans="1:5" ht="16.8" customHeight="1">
      <c r="A32" s="57" t="s">
        <v>39</v>
      </c>
      <c r="B32" s="35">
        <v>45292</v>
      </c>
      <c r="C32" s="35">
        <v>45292</v>
      </c>
      <c r="D32" s="35">
        <v>45292</v>
      </c>
      <c r="E32" s="58">
        <v>45292</v>
      </c>
    </row>
    <row r="33" spans="1:5" ht="16.8" customHeight="1">
      <c r="A33" s="57" t="s">
        <v>40</v>
      </c>
      <c r="B33" s="35">
        <f>B5</f>
        <v>45536</v>
      </c>
      <c r="C33" s="35">
        <f>C5</f>
        <v>45545</v>
      </c>
      <c r="D33" s="35">
        <f>D5</f>
        <v>45565</v>
      </c>
      <c r="E33" s="58">
        <f>E5</f>
        <v>45580</v>
      </c>
    </row>
    <row r="34" spans="1:5">
      <c r="A34" s="49" t="s">
        <v>27</v>
      </c>
      <c r="B34" s="36">
        <f>DATEDIF(B32,B33,"d")</f>
        <v>244</v>
      </c>
      <c r="C34" s="36">
        <f>DATEDIF(C32,C33,"d")</f>
        <v>253</v>
      </c>
      <c r="D34" s="36">
        <f>DATEDIF(D32,D33,"d")</f>
        <v>273</v>
      </c>
      <c r="E34" s="59">
        <f>DATEDIF(E32,E33,"d")</f>
        <v>288</v>
      </c>
    </row>
    <row r="35" spans="1:5" ht="27.6">
      <c r="A35" s="60" t="s">
        <v>28</v>
      </c>
      <c r="B35" s="32">
        <f>(B6/365)*B34</f>
        <v>3342.4657534246576</v>
      </c>
      <c r="C35" s="32">
        <f>(C6/365)*C34</f>
        <v>3465.7534246575342</v>
      </c>
      <c r="D35" s="32">
        <f>(D6/365)*D34</f>
        <v>3739.7260273972602</v>
      </c>
      <c r="E35" s="52">
        <f>(E6/365)*E34</f>
        <v>3945.2054794520545</v>
      </c>
    </row>
    <row r="36" spans="1:5">
      <c r="A36" s="49" t="s">
        <v>29</v>
      </c>
      <c r="B36" s="32">
        <v>0</v>
      </c>
      <c r="C36" s="32">
        <v>0</v>
      </c>
      <c r="D36" s="32">
        <v>0</v>
      </c>
      <c r="E36" s="52">
        <v>0</v>
      </c>
    </row>
    <row r="37" spans="1:5">
      <c r="A37" s="49" t="s">
        <v>30</v>
      </c>
      <c r="B37" s="32">
        <v>0</v>
      </c>
      <c r="C37" s="32">
        <v>0</v>
      </c>
      <c r="D37" s="32">
        <v>0</v>
      </c>
      <c r="E37" s="52">
        <v>0</v>
      </c>
    </row>
    <row r="38" spans="1:5">
      <c r="A38" s="49" t="s">
        <v>31</v>
      </c>
      <c r="B38" s="32">
        <v>0</v>
      </c>
      <c r="C38" s="32">
        <v>0</v>
      </c>
      <c r="D38" s="32">
        <v>0</v>
      </c>
      <c r="E38" s="52">
        <v>0</v>
      </c>
    </row>
    <row r="39" spans="1:5">
      <c r="A39" s="49" t="s">
        <v>32</v>
      </c>
      <c r="B39" s="32">
        <v>0</v>
      </c>
      <c r="C39" s="32">
        <v>0</v>
      </c>
      <c r="D39" s="32">
        <v>0</v>
      </c>
      <c r="E39" s="52">
        <v>0</v>
      </c>
    </row>
    <row r="40" spans="1:5">
      <c r="A40" s="56" t="s">
        <v>33</v>
      </c>
      <c r="B40" s="32">
        <v>259000</v>
      </c>
      <c r="C40" s="32">
        <v>259000</v>
      </c>
      <c r="D40" s="32">
        <v>259000</v>
      </c>
      <c r="E40" s="52">
        <v>259000</v>
      </c>
    </row>
    <row r="41" spans="1:5">
      <c r="A41" s="15"/>
      <c r="B41" s="34"/>
      <c r="C41" s="34"/>
      <c r="D41" s="34"/>
      <c r="E41" s="13"/>
    </row>
    <row r="42" spans="1:5" s="1" customFormat="1">
      <c r="A42" s="16" t="s">
        <v>38</v>
      </c>
      <c r="B42" s="37">
        <f>(B7-(SUM(B15:B41))-B10)</f>
        <v>106811.53424657532</v>
      </c>
      <c r="C42" s="37">
        <f>(C7-(SUM(C15:C41))-C10)</f>
        <v>116420.24657534249</v>
      </c>
      <c r="D42" s="37">
        <f>(D7-(SUM(D15:D41))-D10)</f>
        <v>78106.273972602736</v>
      </c>
      <c r="E42" s="17">
        <f>(E7-(SUM(E15:E41))-E10)</f>
        <v>119120.79452054796</v>
      </c>
    </row>
    <row r="43" spans="1:5">
      <c r="A43" s="15"/>
      <c r="B43" s="23"/>
      <c r="C43" s="23"/>
      <c r="D43" s="23"/>
      <c r="E43" s="8"/>
    </row>
    <row r="44" spans="1:5">
      <c r="A44" s="18" t="s">
        <v>34</v>
      </c>
      <c r="B44" s="23"/>
      <c r="C44" s="23"/>
      <c r="D44" s="23"/>
      <c r="E44" s="8"/>
    </row>
    <row r="45" spans="1:5">
      <c r="A45" s="56" t="s">
        <v>35</v>
      </c>
      <c r="B45" s="32">
        <v>350</v>
      </c>
      <c r="C45" s="32">
        <v>350</v>
      </c>
      <c r="D45" s="32">
        <v>350</v>
      </c>
      <c r="E45" s="52">
        <v>350</v>
      </c>
    </row>
    <row r="46" spans="1:5" ht="15.6">
      <c r="A46" s="56" t="s">
        <v>36</v>
      </c>
      <c r="B46" s="38">
        <v>4000</v>
      </c>
      <c r="C46" s="38">
        <v>4000</v>
      </c>
      <c r="D46" s="38">
        <v>4000</v>
      </c>
      <c r="E46" s="61">
        <v>4000</v>
      </c>
    </row>
    <row r="47" spans="1:5" ht="14.4" thickBot="1">
      <c r="A47" s="62" t="s">
        <v>37</v>
      </c>
      <c r="B47" s="39">
        <f>SUM(B45:B46)</f>
        <v>4350</v>
      </c>
      <c r="C47" s="39">
        <f>SUM(C45:C46)</f>
        <v>4350</v>
      </c>
      <c r="D47" s="39">
        <f>SUM(D45:D46)</f>
        <v>4350</v>
      </c>
      <c r="E47" s="63">
        <f>SUM(E45:E46)</f>
        <v>4350</v>
      </c>
    </row>
    <row r="48" spans="1:5">
      <c r="A48" s="15"/>
      <c r="B48" s="12"/>
      <c r="C48" s="12"/>
      <c r="D48" s="12"/>
      <c r="E48" s="13"/>
    </row>
    <row r="49" spans="1:5" ht="100.2" customHeight="1" thickBot="1">
      <c r="A49" s="19" t="s">
        <v>43</v>
      </c>
      <c r="B49" s="20"/>
      <c r="C49" s="20"/>
      <c r="D49" s="20"/>
      <c r="E49" s="21"/>
    </row>
    <row r="50" spans="1:5">
      <c r="A50" s="2"/>
    </row>
    <row r="51" spans="1:5">
      <c r="A51" s="2"/>
    </row>
  </sheetData>
  <mergeCells count="2">
    <mergeCell ref="A1:E1"/>
    <mergeCell ref="A49:E49"/>
  </mergeCells>
  <hyperlinks>
    <hyperlink ref="A27" r:id="rId1" xr:uid="{73A13834-7C8F-46E9-B65E-BDAABD181E02}"/>
  </hyperlinks>
  <printOptions horizontalCentered="1"/>
  <pageMargins left="0.7" right="0.7" top="0.75" bottom="0.75" header="0.3" footer="0.3"/>
  <pageSetup scale="86" orientation="portrait" horizontalDpi="0" verticalDpi="0" r:id="rId2"/>
  <headerFooter>
    <oddHeader>&amp;CListingMetro.com</oddHeader>
    <oddFooter>&amp;CListingMetro.com   (214) 660-5862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Hakes</dc:creator>
  <cp:lastModifiedBy>Steve Hakes</cp:lastModifiedBy>
  <cp:lastPrinted>2024-08-09T21:06:15Z</cp:lastPrinted>
  <dcterms:created xsi:type="dcterms:W3CDTF">2024-08-09T19:53:27Z</dcterms:created>
  <dcterms:modified xsi:type="dcterms:W3CDTF">2024-08-09T21:07:48Z</dcterms:modified>
</cp:coreProperties>
</file>